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 2019\PREGÃO ELETRÔNICO N. 02_2019 - SERVIÇOS AUXILIARES\3 - PLANILHAS FINAIS DE CUSTOS_\"/>
    </mc:Choice>
  </mc:AlternateContent>
  <bookViews>
    <workbookView xWindow="0" yWindow="30" windowWidth="22980" windowHeight="9555"/>
  </bookViews>
  <sheets>
    <sheet name="Valor Global Serviços" sheetId="2" r:id="rId1"/>
  </sheets>
  <calcPr calcId="152511"/>
</workbook>
</file>

<file path=xl/calcChain.xml><?xml version="1.0" encoding="utf-8"?>
<calcChain xmlns="http://schemas.openxmlformats.org/spreadsheetml/2006/main">
  <c r="G50" i="2" l="1"/>
  <c r="G92" i="2"/>
  <c r="G49" i="2"/>
  <c r="H39" i="2" l="1"/>
  <c r="G39" i="2"/>
  <c r="H12" i="2" l="1"/>
  <c r="H26" i="2" l="1"/>
  <c r="H44" i="2" l="1"/>
  <c r="H38" i="2" l="1"/>
  <c r="H32" i="2" l="1"/>
  <c r="G48" i="2" l="1"/>
  <c r="H48" i="2" s="1"/>
  <c r="G47" i="2"/>
  <c r="H47" i="2" s="1"/>
  <c r="G46" i="2"/>
  <c r="H46" i="2" s="1"/>
  <c r="G45" i="2"/>
  <c r="H45" i="2" l="1"/>
  <c r="H49" i="2" s="1"/>
  <c r="G42" i="2"/>
  <c r="H42" i="2" s="1"/>
  <c r="G41" i="2"/>
  <c r="H41" i="2" s="1"/>
  <c r="G40" i="2"/>
  <c r="H40" i="2" s="1"/>
  <c r="H43" i="2" l="1"/>
  <c r="G43" i="2"/>
  <c r="G36" i="2"/>
  <c r="H36" i="2" s="1"/>
  <c r="G35" i="2"/>
  <c r="H35" i="2" s="1"/>
  <c r="G34" i="2"/>
  <c r="H34" i="2" s="1"/>
  <c r="G33" i="2"/>
  <c r="G37" i="2" l="1"/>
  <c r="H33" i="2"/>
  <c r="H37" i="2" s="1"/>
  <c r="G30" i="2"/>
  <c r="H30" i="2" s="1"/>
  <c r="G29" i="2"/>
  <c r="G28" i="2"/>
  <c r="H28" i="2" s="1"/>
  <c r="G27" i="2"/>
  <c r="H27" i="2" l="1"/>
  <c r="G31" i="2"/>
  <c r="H29" i="2"/>
  <c r="H31" i="2" s="1"/>
  <c r="G13" i="2"/>
  <c r="G14" i="2"/>
  <c r="H14" i="2" s="1"/>
  <c r="G15" i="2"/>
  <c r="H15" i="2" s="1"/>
  <c r="G16" i="2"/>
  <c r="H16" i="2" s="1"/>
  <c r="G17" i="2"/>
  <c r="H17" i="2" s="1"/>
  <c r="G18" i="2"/>
  <c r="H18" i="2" s="1"/>
  <c r="G21" i="2"/>
  <c r="G22" i="2"/>
  <c r="H22" i="2" s="1"/>
  <c r="G23" i="2"/>
  <c r="G24" i="2"/>
  <c r="H24" i="2" s="1"/>
  <c r="H13" i="2" l="1"/>
  <c r="H19" i="2" s="1"/>
  <c r="G19" i="2"/>
  <c r="H21" i="2"/>
  <c r="G25" i="2"/>
  <c r="H23" i="2"/>
  <c r="H20" i="2"/>
  <c r="H25" i="2" l="1"/>
  <c r="H50" i="2" s="1"/>
  <c r="H92" i="2" s="1"/>
</calcChain>
</file>

<file path=xl/sharedStrings.xml><?xml version="1.0" encoding="utf-8"?>
<sst xmlns="http://schemas.openxmlformats.org/spreadsheetml/2006/main" count="82" uniqueCount="46">
  <si>
    <t>LOTES</t>
  </si>
  <si>
    <t>ITENS</t>
  </si>
  <si>
    <t>SERVIÇOS</t>
  </si>
  <si>
    <t>POSTOS / M2</t>
  </si>
  <si>
    <t>LOCAL PRESTAÇÃO SERVIÇO</t>
  </si>
  <si>
    <t>VALOR DO SERVIÇO</t>
  </si>
  <si>
    <t>SERVENTE LIMPEZA</t>
  </si>
  <si>
    <t>BELÉM</t>
  </si>
  <si>
    <t>AUXILIAR ADMINISTRATIVO I</t>
  </si>
  <si>
    <t>COPEIRA</t>
  </si>
  <si>
    <t>RECEPCIONISTA</t>
  </si>
  <si>
    <t>AUXILIAR ADMINISTRATIVO II (FATURISTA)</t>
  </si>
  <si>
    <t>MENSAGEIRO</t>
  </si>
  <si>
    <t>OPERADOR DE FOTOCOPIADORA</t>
  </si>
  <si>
    <t>SUBTOTAIS</t>
  </si>
  <si>
    <t>PARAGOMINAS</t>
  </si>
  <si>
    <t>SERVIÇO M2</t>
  </si>
  <si>
    <t>REDENÇÃO</t>
  </si>
  <si>
    <t>MARABÁ</t>
  </si>
  <si>
    <t>SANTARÉM</t>
  </si>
  <si>
    <t>ALTAMIRA</t>
  </si>
  <si>
    <t>785 M2</t>
  </si>
  <si>
    <t>960 M2</t>
  </si>
  <si>
    <t>521,60 M2</t>
  </si>
  <si>
    <t>MENSAL</t>
  </si>
  <si>
    <t>POSTO / TOTAL M2</t>
  </si>
  <si>
    <t>TOTAL ANUAL R$</t>
  </si>
  <si>
    <t>965,15 M2</t>
  </si>
  <si>
    <t>6.198,55 M2</t>
  </si>
  <si>
    <t>3.570,25 M2</t>
  </si>
  <si>
    <t>TOTAL MENSAL MÁXIMO R$</t>
  </si>
  <si>
    <t>ITEM 33:</t>
  </si>
  <si>
    <t>ITEM</t>
  </si>
  <si>
    <t>ESPECIFICAÇÃO</t>
  </si>
  <si>
    <t>UNID. DE MEDIDA</t>
  </si>
  <si>
    <t xml:space="preserve">SUBTOTAL </t>
  </si>
  <si>
    <t>VALOR UNITÁRIO MÁXIMO ESTIMADO (R$)</t>
  </si>
  <si>
    <t>LOCALIDADE</t>
  </si>
  <si>
    <t>QUANTIDADE DIÁRIA TOTAL ESTIMADA (ANO)</t>
  </si>
  <si>
    <t xml:space="preserve">VALOR MENSAL ESTIMADO R$ </t>
  </si>
  <si>
    <t>VALOR ANUAL TOTAL MÁXIMO ESTIMADO (R$)</t>
  </si>
  <si>
    <t>Diária</t>
  </si>
  <si>
    <r>
      <t xml:space="preserve">Contratação de empresa especializada para prestação de serviços </t>
    </r>
    <r>
      <rPr>
        <b/>
        <sz val="11"/>
        <color theme="1"/>
        <rFont val="Calibri"/>
        <family val="2"/>
      </rPr>
      <t>por demanda</t>
    </r>
    <r>
      <rPr>
        <sz val="11"/>
        <color theme="1"/>
        <rFont val="Calibri"/>
        <family val="2"/>
      </rPr>
      <t xml:space="preserve"> de operador de carga e descarga.</t>
    </r>
  </si>
  <si>
    <r>
      <t xml:space="preserve"> </t>
    </r>
    <r>
      <rPr>
        <b/>
        <sz val="12"/>
        <color theme="1"/>
        <rFont val="Calibri"/>
        <family val="2"/>
      </rPr>
      <t>SUBTOTAL</t>
    </r>
  </si>
  <si>
    <t>TOTAL GERAL  Lotes + Item</t>
  </si>
  <si>
    <t>R$ 1.431,50 ( 7 DIÁRIAS/MÊS)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</si>
</sst>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theme="1"/>
      <name val="Calibri"/>
      <family val="2"/>
    </font>
    <font>
      <b/>
      <sz val="16"/>
      <color indexed="10"/>
      <name val="Calibri"/>
      <family val="2"/>
    </font>
    <font>
      <b/>
      <sz val="12"/>
      <name val="Calibri"/>
      <family val="2"/>
    </font>
    <font>
      <b/>
      <sz val="16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5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4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2" fillId="0" borderId="12" xfId="0" applyNumberFormat="1" applyFont="1" applyFill="1" applyBorder="1" applyAlignment="1" applyProtection="1">
      <alignment horizontal="center" vertical="center" wrapText="1"/>
    </xf>
    <xf numFmtId="4" fontId="22" fillId="0" borderId="12" xfId="0" applyNumberFormat="1" applyFont="1" applyFill="1" applyBorder="1" applyAlignment="1" applyProtection="1">
      <alignment horizontal="center" vertical="center" wrapText="1"/>
    </xf>
    <xf numFmtId="0" fontId="22" fillId="0" borderId="14" xfId="0" applyNumberFormat="1" applyFont="1" applyFill="1" applyBorder="1" applyAlignment="1" applyProtection="1">
      <alignment horizontal="center" vertical="center"/>
    </xf>
    <xf numFmtId="4" fontId="22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20" fillId="0" borderId="0" xfId="0" applyNumberFormat="1" applyFont="1" applyFill="1" applyBorder="1" applyAlignment="1" applyProtection="1"/>
    <xf numFmtId="4" fontId="22" fillId="0" borderId="16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1" fillId="34" borderId="12" xfId="0" applyNumberFormat="1" applyFont="1" applyFill="1" applyBorder="1" applyAlignment="1" applyProtection="1">
      <alignment vertical="center" wrapText="1"/>
    </xf>
    <xf numFmtId="0" fontId="22" fillId="0" borderId="18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center" vertical="center" wrapText="1"/>
    </xf>
    <xf numFmtId="4" fontId="23" fillId="35" borderId="14" xfId="0" applyNumberFormat="1" applyFont="1" applyFill="1" applyBorder="1" applyAlignment="1" applyProtection="1">
      <alignment horizontal="center" vertical="center" wrapText="1"/>
    </xf>
    <xf numFmtId="4" fontId="22" fillId="36" borderId="16" xfId="0" applyNumberFormat="1" applyFont="1" applyFill="1" applyBorder="1" applyAlignment="1" applyProtection="1">
      <alignment horizontal="center" vertical="center" wrapText="1"/>
    </xf>
    <xf numFmtId="0" fontId="24" fillId="36" borderId="14" xfId="0" applyNumberFormat="1" applyFont="1" applyFill="1" applyBorder="1" applyAlignment="1" applyProtection="1">
      <alignment horizontal="center" vertical="center" wrapText="1"/>
    </xf>
    <xf numFmtId="0" fontId="22" fillId="34" borderId="12" xfId="0" applyNumberFormat="1" applyFont="1" applyFill="1" applyBorder="1" applyAlignment="1" applyProtection="1">
      <alignment horizontal="center" vertical="center" wrapText="1"/>
    </xf>
    <xf numFmtId="0" fontId="22" fillId="33" borderId="12" xfId="0" applyNumberFormat="1" applyFont="1" applyFill="1" applyBorder="1" applyAlignment="1" applyProtection="1">
      <alignment horizontal="center" vertical="center" wrapText="1"/>
    </xf>
    <xf numFmtId="4" fontId="22" fillId="33" borderId="12" xfId="0" applyNumberFormat="1" applyFont="1" applyFill="1" applyBorder="1" applyAlignment="1" applyProtection="1">
      <alignment horizontal="center" vertical="center" wrapText="1"/>
    </xf>
    <xf numFmtId="8" fontId="24" fillId="39" borderId="23" xfId="0" applyNumberFormat="1" applyFont="1" applyFill="1" applyBorder="1" applyAlignment="1">
      <alignment horizontal="center" vertical="center" wrapText="1"/>
    </xf>
    <xf numFmtId="8" fontId="24" fillId="40" borderId="23" xfId="0" applyNumberFormat="1" applyFont="1" applyFill="1" applyBorder="1" applyAlignment="1">
      <alignment horizontal="center" vertical="center" wrapText="1"/>
    </xf>
    <xf numFmtId="0" fontId="31" fillId="38" borderId="23" xfId="0" applyFont="1" applyFill="1" applyBorder="1" applyAlignment="1">
      <alignment horizontal="center" vertical="center" wrapText="1"/>
    </xf>
    <xf numFmtId="0" fontId="20" fillId="0" borderId="24" xfId="0" applyNumberFormat="1" applyFont="1" applyFill="1" applyBorder="1" applyAlignment="1" applyProtection="1"/>
    <xf numFmtId="8" fontId="32" fillId="40" borderId="23" xfId="0" applyNumberFormat="1" applyFont="1" applyFill="1" applyBorder="1" applyAlignment="1">
      <alignment horizontal="center" vertical="center" wrapText="1"/>
    </xf>
    <xf numFmtId="8" fontId="15" fillId="0" borderId="23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24" fillId="40" borderId="23" xfId="0" applyFont="1" applyFill="1" applyBorder="1" applyAlignment="1">
      <alignment horizontal="center" vertical="center" wrapText="1"/>
    </xf>
    <xf numFmtId="8" fontId="29" fillId="0" borderId="23" xfId="0" applyNumberFormat="1" applyFont="1" applyBorder="1" applyAlignment="1">
      <alignment horizontal="center" vertical="center" wrapText="1"/>
    </xf>
    <xf numFmtId="0" fontId="31" fillId="38" borderId="23" xfId="0" applyFont="1" applyFill="1" applyBorder="1" applyAlignment="1">
      <alignment horizontal="center" vertical="center" wrapText="1"/>
    </xf>
    <xf numFmtId="0" fontId="31" fillId="33" borderId="23" xfId="0" applyFont="1" applyFill="1" applyBorder="1" applyAlignment="1">
      <alignment horizontal="center" vertical="center" wrapText="1"/>
    </xf>
    <xf numFmtId="0" fontId="28" fillId="39" borderId="23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/>
    </xf>
    <xf numFmtId="0" fontId="20" fillId="0" borderId="22" xfId="0" applyNumberFormat="1" applyFont="1" applyFill="1" applyBorder="1" applyAlignment="1" applyProtection="1">
      <alignment horizontal="center"/>
    </xf>
    <xf numFmtId="0" fontId="21" fillId="34" borderId="10" xfId="0" applyNumberFormat="1" applyFont="1" applyFill="1" applyBorder="1" applyAlignment="1" applyProtection="1">
      <alignment horizontal="center" vertical="center" wrapText="1"/>
    </xf>
    <xf numFmtId="0" fontId="21" fillId="34" borderId="13" xfId="0" applyNumberFormat="1" applyFont="1" applyFill="1" applyBorder="1" applyAlignment="1" applyProtection="1">
      <alignment horizontal="center" vertical="center" wrapText="1"/>
    </xf>
    <xf numFmtId="0" fontId="21" fillId="34" borderId="15" xfId="0" applyNumberFormat="1" applyFont="1" applyFill="1" applyBorder="1" applyAlignment="1" applyProtection="1">
      <alignment horizontal="center" vertical="center" wrapText="1"/>
    </xf>
    <xf numFmtId="0" fontId="22" fillId="34" borderId="18" xfId="0" applyNumberFormat="1" applyFont="1" applyFill="1" applyBorder="1" applyAlignment="1" applyProtection="1">
      <alignment horizontal="center" vertical="center" wrapText="1"/>
    </xf>
    <xf numFmtId="0" fontId="22" fillId="34" borderId="17" xfId="0" applyNumberFormat="1" applyFont="1" applyFill="1" applyBorder="1" applyAlignment="1" applyProtection="1">
      <alignment horizontal="center" vertical="center" wrapText="1"/>
    </xf>
    <xf numFmtId="0" fontId="25" fillId="0" borderId="18" xfId="0" applyNumberFormat="1" applyFont="1" applyFill="1" applyBorder="1" applyAlignment="1" applyProtection="1">
      <alignment horizontal="center" vertical="center"/>
    </xf>
    <xf numFmtId="0" fontId="25" fillId="0" borderId="17" xfId="0" applyNumberFormat="1" applyFont="1" applyFill="1" applyBorder="1" applyAlignment="1" applyProtection="1">
      <alignment horizontal="center" vertical="center"/>
    </xf>
    <xf numFmtId="0" fontId="27" fillId="0" borderId="18" xfId="0" applyNumberFormat="1" applyFont="1" applyFill="1" applyBorder="1" applyAlignment="1" applyProtection="1">
      <alignment horizontal="center" vertical="center"/>
    </xf>
    <xf numFmtId="0" fontId="27" fillId="0" borderId="17" xfId="0" applyNumberFormat="1" applyFont="1" applyFill="1" applyBorder="1" applyAlignment="1" applyProtection="1">
      <alignment horizontal="center" vertical="center"/>
    </xf>
    <xf numFmtId="0" fontId="22" fillId="34" borderId="10" xfId="0" applyNumberFormat="1" applyFont="1" applyFill="1" applyBorder="1" applyAlignment="1" applyProtection="1">
      <alignment horizontal="center" vertical="center" wrapText="1"/>
    </xf>
    <xf numFmtId="0" fontId="22" fillId="34" borderId="15" xfId="0" applyNumberFormat="1" applyFont="1" applyFill="1" applyBorder="1" applyAlignment="1" applyProtection="1">
      <alignment horizontal="center" vertical="center" wrapText="1"/>
    </xf>
    <xf numFmtId="0" fontId="22" fillId="36" borderId="18" xfId="0" applyNumberFormat="1" applyFont="1" applyFill="1" applyBorder="1" applyAlignment="1" applyProtection="1">
      <alignment horizontal="center" vertical="center" wrapText="1"/>
    </xf>
    <xf numFmtId="0" fontId="22" fillId="36" borderId="16" xfId="0" applyNumberFormat="1" applyFont="1" applyFill="1" applyBorder="1" applyAlignment="1" applyProtection="1">
      <alignment horizontal="center" vertical="center" wrapText="1"/>
    </xf>
    <xf numFmtId="0" fontId="22" fillId="34" borderId="20" xfId="0" applyNumberFormat="1" applyFont="1" applyFill="1" applyBorder="1" applyAlignment="1" applyProtection="1">
      <alignment horizontal="center" vertical="center" wrapText="1"/>
    </xf>
    <xf numFmtId="0" fontId="22" fillId="34" borderId="21" xfId="0" applyNumberFormat="1" applyFont="1" applyFill="1" applyBorder="1" applyAlignment="1" applyProtection="1">
      <alignment horizontal="center" vertical="center" wrapText="1"/>
    </xf>
    <xf numFmtId="0" fontId="22" fillId="34" borderId="19" xfId="0" applyNumberFormat="1" applyFont="1" applyFill="1" applyBorder="1" applyAlignment="1" applyProtection="1">
      <alignment horizontal="center" vertical="center" wrapText="1"/>
    </xf>
    <xf numFmtId="0" fontId="22" fillId="34" borderId="16" xfId="0" applyNumberFormat="1" applyFont="1" applyFill="1" applyBorder="1" applyAlignment="1" applyProtection="1">
      <alignment horizontal="center" vertical="center" wrapText="1"/>
    </xf>
    <xf numFmtId="0" fontId="25" fillId="0" borderId="16" xfId="0" applyNumberFormat="1" applyFont="1" applyFill="1" applyBorder="1" applyAlignment="1" applyProtection="1">
      <alignment horizontal="center" vertical="center"/>
    </xf>
    <xf numFmtId="0" fontId="22" fillId="34" borderId="13" xfId="0" applyNumberFormat="1" applyFont="1" applyFill="1" applyBorder="1" applyAlignment="1" applyProtection="1">
      <alignment horizontal="center" vertical="center" wrapText="1"/>
    </xf>
    <xf numFmtId="165" fontId="26" fillId="0" borderId="18" xfId="0" applyNumberFormat="1" applyFont="1" applyFill="1" applyBorder="1" applyAlignment="1" applyProtection="1">
      <alignment horizontal="center" vertical="center"/>
    </xf>
    <xf numFmtId="165" fontId="26" fillId="0" borderId="16" xfId="0" applyNumberFormat="1" applyFont="1" applyFill="1" applyBorder="1" applyAlignment="1" applyProtection="1">
      <alignment horizontal="center" vertical="center"/>
    </xf>
    <xf numFmtId="0" fontId="22" fillId="34" borderId="23" xfId="0" applyNumberFormat="1" applyFont="1" applyFill="1" applyBorder="1" applyAlignment="1" applyProtection="1">
      <alignment horizontal="center" vertical="center" wrapText="1"/>
    </xf>
    <xf numFmtId="0" fontId="22" fillId="37" borderId="18" xfId="0" applyNumberFormat="1" applyFont="1" applyFill="1" applyBorder="1" applyAlignment="1" applyProtection="1">
      <alignment horizontal="center" vertical="center"/>
    </xf>
    <xf numFmtId="0" fontId="22" fillId="37" borderId="16" xfId="0" applyNumberFormat="1" applyFont="1" applyFill="1" applyBorder="1" applyAlignment="1" applyProtection="1">
      <alignment horizontal="center" vertical="center"/>
    </xf>
  </cellXfs>
  <cellStyles count="52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1104900</xdr:colOff>
      <xdr:row>1</xdr:row>
      <xdr:rowOff>76200</xdr:rowOff>
    </xdr:from>
    <xdr:to>
      <xdr:col>5</xdr:col>
      <xdr:colOff>1076324</xdr:colOff>
      <xdr:row>5</xdr:row>
      <xdr:rowOff>139313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266700"/>
          <a:ext cx="3705225" cy="825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showGridLines="0" tabSelected="1" topLeftCell="A43" zoomScale="140" zoomScaleNormal="140" workbookViewId="0">
      <selection activeCell="G91" activeCellId="1" sqref="G50:G51 G91"/>
    </sheetView>
  </sheetViews>
  <sheetFormatPr defaultColWidth="17.5703125" defaultRowHeight="15" x14ac:dyDescent="0.25"/>
  <cols>
    <col min="1" max="1" width="13.140625" style="6" customWidth="1"/>
    <col min="2" max="2" width="11.5703125" style="6" customWidth="1"/>
    <col min="3" max="3" width="19.140625" style="6" customWidth="1"/>
    <col min="4" max="4" width="15" style="6" customWidth="1"/>
    <col min="5" max="5" width="21.85546875" style="6" customWidth="1"/>
    <col min="6" max="6" width="18.28515625" style="6" customWidth="1"/>
    <col min="7" max="7" width="19.5703125" style="6" customWidth="1"/>
    <col min="8" max="8" width="20.140625" style="6" bestFit="1" customWidth="1"/>
    <col min="9" max="9" width="1.42578125" style="6" customWidth="1"/>
    <col min="10" max="11" width="17.5703125" style="6" hidden="1" customWidth="1"/>
    <col min="12" max="16384" width="17.5703125" style="6"/>
  </cols>
  <sheetData>
    <row r="1" spans="1:8" x14ac:dyDescent="0.25">
      <c r="A1" s="32"/>
      <c r="B1" s="32"/>
      <c r="C1" s="32"/>
      <c r="D1" s="32"/>
      <c r="E1" s="32"/>
      <c r="F1" s="32"/>
      <c r="G1" s="32"/>
      <c r="H1" s="32"/>
    </row>
    <row r="2" spans="1:8" x14ac:dyDescent="0.25">
      <c r="A2" s="32"/>
      <c r="B2" s="32"/>
      <c r="C2" s="32"/>
      <c r="D2" s="32"/>
      <c r="E2" s="32"/>
      <c r="F2" s="32"/>
      <c r="G2" s="32"/>
      <c r="H2" s="32"/>
    </row>
    <row r="3" spans="1:8" x14ac:dyDescent="0.25">
      <c r="A3" s="32"/>
      <c r="B3" s="32"/>
      <c r="C3" s="32"/>
      <c r="D3" s="32"/>
      <c r="E3" s="32"/>
      <c r="F3" s="32"/>
      <c r="G3" s="32"/>
      <c r="H3" s="32"/>
    </row>
    <row r="4" spans="1:8" x14ac:dyDescent="0.25">
      <c r="A4" s="32"/>
      <c r="B4" s="32"/>
      <c r="C4" s="32"/>
      <c r="D4" s="32"/>
      <c r="E4" s="32"/>
      <c r="F4" s="32"/>
      <c r="G4" s="32"/>
      <c r="H4" s="32"/>
    </row>
    <row r="5" spans="1:8" x14ac:dyDescent="0.25">
      <c r="A5" s="32"/>
      <c r="B5" s="32"/>
      <c r="C5" s="32"/>
      <c r="D5" s="32"/>
      <c r="E5" s="32"/>
      <c r="F5" s="32"/>
      <c r="G5" s="32"/>
      <c r="H5" s="32"/>
    </row>
    <row r="6" spans="1:8" x14ac:dyDescent="0.25">
      <c r="A6" s="32"/>
      <c r="B6" s="32"/>
      <c r="C6" s="32"/>
      <c r="D6" s="32"/>
      <c r="E6" s="32"/>
      <c r="F6" s="32"/>
      <c r="G6" s="32"/>
      <c r="H6" s="32"/>
    </row>
    <row r="7" spans="1:8" x14ac:dyDescent="0.25">
      <c r="A7" s="32"/>
      <c r="B7" s="32"/>
      <c r="C7" s="32"/>
      <c r="D7" s="32"/>
      <c r="E7" s="32"/>
      <c r="F7" s="32"/>
      <c r="G7" s="32"/>
      <c r="H7" s="32"/>
    </row>
    <row r="8" spans="1:8" ht="15.75" thickBot="1" x14ac:dyDescent="0.3">
      <c r="A8" s="33"/>
      <c r="B8" s="33"/>
      <c r="C8" s="33"/>
      <c r="D8" s="33"/>
      <c r="E8" s="33"/>
      <c r="F8" s="33"/>
      <c r="G8" s="33"/>
      <c r="H8" s="33"/>
    </row>
    <row r="9" spans="1:8" ht="32.25" customHeight="1" thickBot="1" x14ac:dyDescent="0.3">
      <c r="A9" s="37" t="s">
        <v>0</v>
      </c>
      <c r="B9" s="37" t="s">
        <v>1</v>
      </c>
      <c r="C9" s="37" t="s">
        <v>2</v>
      </c>
      <c r="D9" s="37" t="s">
        <v>3</v>
      </c>
      <c r="E9" s="37" t="s">
        <v>4</v>
      </c>
      <c r="F9" s="43" t="s">
        <v>5</v>
      </c>
      <c r="G9" s="52"/>
      <c r="H9" s="44"/>
    </row>
    <row r="10" spans="1:8" ht="37.15" customHeight="1" thickBot="1" x14ac:dyDescent="0.3">
      <c r="A10" s="38"/>
      <c r="B10" s="38"/>
      <c r="C10" s="38"/>
      <c r="D10" s="38"/>
      <c r="E10" s="38"/>
      <c r="F10" s="43" t="s">
        <v>24</v>
      </c>
      <c r="G10" s="44"/>
      <c r="H10" s="45" t="s">
        <v>26</v>
      </c>
    </row>
    <row r="11" spans="1:8" ht="32.25" thickBot="1" x14ac:dyDescent="0.3">
      <c r="A11" s="50"/>
      <c r="B11" s="50"/>
      <c r="C11" s="50"/>
      <c r="D11" s="50"/>
      <c r="E11" s="50"/>
      <c r="F11" s="16" t="s">
        <v>25</v>
      </c>
      <c r="G11" s="17" t="s">
        <v>30</v>
      </c>
      <c r="H11" s="46"/>
    </row>
    <row r="12" spans="1:8" ht="34.15" customHeight="1" thickBot="1" x14ac:dyDescent="0.3">
      <c r="A12" s="47">
        <v>1</v>
      </c>
      <c r="B12" s="3">
        <v>1</v>
      </c>
      <c r="C12" s="5" t="s">
        <v>6</v>
      </c>
      <c r="D12" s="2" t="s">
        <v>16</v>
      </c>
      <c r="E12" s="39" t="s">
        <v>7</v>
      </c>
      <c r="F12" s="15" t="s">
        <v>28</v>
      </c>
      <c r="G12" s="18">
        <v>20101.400000000001</v>
      </c>
      <c r="H12" s="7">
        <f>G12*12</f>
        <v>241216.80000000002</v>
      </c>
    </row>
    <row r="13" spans="1:8" ht="52.9" customHeight="1" thickBot="1" x14ac:dyDescent="0.3">
      <c r="A13" s="48"/>
      <c r="B13" s="3">
        <v>2</v>
      </c>
      <c r="C13" s="5" t="s">
        <v>8</v>
      </c>
      <c r="D13" s="1">
        <v>13</v>
      </c>
      <c r="E13" s="40"/>
      <c r="F13" s="4">
        <v>3815.6</v>
      </c>
      <c r="G13" s="18">
        <f t="shared" ref="G13:G18" si="0">F13*D13</f>
        <v>49602.799999999996</v>
      </c>
      <c r="H13" s="14">
        <f t="shared" ref="H13:H18" si="1">(G13)*12</f>
        <v>595233.6</v>
      </c>
    </row>
    <row r="14" spans="1:8" ht="39" customHeight="1" thickBot="1" x14ac:dyDescent="0.3">
      <c r="A14" s="48"/>
      <c r="B14" s="3">
        <v>3</v>
      </c>
      <c r="C14" s="5" t="s">
        <v>9</v>
      </c>
      <c r="D14" s="1">
        <v>3</v>
      </c>
      <c r="E14" s="40"/>
      <c r="F14" s="4">
        <v>3116.82</v>
      </c>
      <c r="G14" s="18">
        <f t="shared" si="0"/>
        <v>9350.4600000000009</v>
      </c>
      <c r="H14" s="7">
        <f t="shared" si="1"/>
        <v>112205.52000000002</v>
      </c>
    </row>
    <row r="15" spans="1:8" ht="35.450000000000003" customHeight="1" thickBot="1" x14ac:dyDescent="0.3">
      <c r="A15" s="48"/>
      <c r="B15" s="3">
        <v>4</v>
      </c>
      <c r="C15" s="5" t="s">
        <v>10</v>
      </c>
      <c r="D15" s="1">
        <v>4</v>
      </c>
      <c r="E15" s="40"/>
      <c r="F15" s="4">
        <v>3815.6</v>
      </c>
      <c r="G15" s="18">
        <f t="shared" si="0"/>
        <v>15262.4</v>
      </c>
      <c r="H15" s="7">
        <f t="shared" si="1"/>
        <v>183148.79999999999</v>
      </c>
    </row>
    <row r="16" spans="1:8" ht="55.15" customHeight="1" thickBot="1" x14ac:dyDescent="0.3">
      <c r="A16" s="48"/>
      <c r="B16" s="3">
        <v>5</v>
      </c>
      <c r="C16" s="5" t="s">
        <v>11</v>
      </c>
      <c r="D16" s="1">
        <v>2</v>
      </c>
      <c r="E16" s="40"/>
      <c r="F16" s="4">
        <v>4482.4399999999996</v>
      </c>
      <c r="G16" s="18">
        <f t="shared" si="0"/>
        <v>8964.8799999999992</v>
      </c>
      <c r="H16" s="7">
        <f t="shared" si="1"/>
        <v>107578.56</v>
      </c>
    </row>
    <row r="17" spans="1:11" ht="36" customHeight="1" thickBot="1" x14ac:dyDescent="0.3">
      <c r="A17" s="48"/>
      <c r="B17" s="3">
        <v>6</v>
      </c>
      <c r="C17" s="5" t="s">
        <v>12</v>
      </c>
      <c r="D17" s="1">
        <v>2</v>
      </c>
      <c r="E17" s="40"/>
      <c r="F17" s="4">
        <v>3388.71</v>
      </c>
      <c r="G17" s="18">
        <f t="shared" si="0"/>
        <v>6777.42</v>
      </c>
      <c r="H17" s="7">
        <f t="shared" si="1"/>
        <v>81329.040000000008</v>
      </c>
    </row>
    <row r="18" spans="1:11" ht="45.6" customHeight="1" thickBot="1" x14ac:dyDescent="0.3">
      <c r="A18" s="48"/>
      <c r="B18" s="3">
        <v>7</v>
      </c>
      <c r="C18" s="5" t="s">
        <v>13</v>
      </c>
      <c r="D18" s="1">
        <v>2</v>
      </c>
      <c r="E18" s="51"/>
      <c r="F18" s="4">
        <v>3220.69</v>
      </c>
      <c r="G18" s="18">
        <f t="shared" si="0"/>
        <v>6441.38</v>
      </c>
      <c r="H18" s="7">
        <f t="shared" si="1"/>
        <v>77296.56</v>
      </c>
    </row>
    <row r="19" spans="1:11" ht="39" customHeight="1" thickBot="1" x14ac:dyDescent="0.3">
      <c r="A19" s="49"/>
      <c r="B19" s="34" t="s">
        <v>14</v>
      </c>
      <c r="C19" s="35"/>
      <c r="D19" s="35"/>
      <c r="E19" s="35"/>
      <c r="F19" s="36"/>
      <c r="G19" s="13">
        <f>SUM(G12:G18)</f>
        <v>116500.74</v>
      </c>
      <c r="H19" s="13">
        <f>SUM(H12:H18)</f>
        <v>1398008.8800000001</v>
      </c>
    </row>
    <row r="20" spans="1:11" ht="34.9" customHeight="1" thickBot="1" x14ac:dyDescent="0.3">
      <c r="A20" s="37">
        <v>2</v>
      </c>
      <c r="B20" s="3">
        <v>8</v>
      </c>
      <c r="C20" s="5" t="s">
        <v>6</v>
      </c>
      <c r="D20" s="1" t="s">
        <v>16</v>
      </c>
      <c r="E20" s="39" t="s">
        <v>15</v>
      </c>
      <c r="F20" s="1" t="s">
        <v>21</v>
      </c>
      <c r="G20" s="18">
        <v>3113.9</v>
      </c>
      <c r="H20" s="7">
        <f>(G20)*12</f>
        <v>37366.800000000003</v>
      </c>
    </row>
    <row r="21" spans="1:11" ht="41.45" customHeight="1" thickBot="1" x14ac:dyDescent="0.3">
      <c r="A21" s="38"/>
      <c r="B21" s="3">
        <v>9</v>
      </c>
      <c r="C21" s="5" t="s">
        <v>8</v>
      </c>
      <c r="D21" s="1">
        <v>1</v>
      </c>
      <c r="E21" s="40"/>
      <c r="F21" s="4">
        <v>3810.14</v>
      </c>
      <c r="G21" s="18">
        <f>F21*D21</f>
        <v>3810.14</v>
      </c>
      <c r="H21" s="7">
        <f>(G21)*12</f>
        <v>45721.68</v>
      </c>
    </row>
    <row r="22" spans="1:11" ht="28.9" customHeight="1" thickBot="1" x14ac:dyDescent="0.3">
      <c r="A22" s="38"/>
      <c r="B22" s="3">
        <v>10</v>
      </c>
      <c r="C22" s="5" t="s">
        <v>9</v>
      </c>
      <c r="D22" s="1">
        <v>1</v>
      </c>
      <c r="E22" s="40"/>
      <c r="F22" s="4">
        <v>3111.35</v>
      </c>
      <c r="G22" s="18">
        <f>F22*D22</f>
        <v>3111.35</v>
      </c>
      <c r="H22" s="7">
        <f>(G22)*12</f>
        <v>37336.199999999997</v>
      </c>
    </row>
    <row r="23" spans="1:11" ht="27.6" customHeight="1" thickBot="1" x14ac:dyDescent="0.3">
      <c r="A23" s="38"/>
      <c r="B23" s="3">
        <v>11</v>
      </c>
      <c r="C23" s="5" t="s">
        <v>10</v>
      </c>
      <c r="D23" s="1">
        <v>2</v>
      </c>
      <c r="E23" s="40"/>
      <c r="F23" s="4">
        <v>3810.14</v>
      </c>
      <c r="G23" s="18">
        <f>F23*D23</f>
        <v>7620.28</v>
      </c>
      <c r="H23" s="7">
        <f>(G23)*12</f>
        <v>91443.36</v>
      </c>
    </row>
    <row r="24" spans="1:11" ht="36" customHeight="1" thickBot="1" x14ac:dyDescent="0.3">
      <c r="A24" s="38"/>
      <c r="B24" s="10">
        <v>12</v>
      </c>
      <c r="C24" s="11" t="s">
        <v>12</v>
      </c>
      <c r="D24" s="12">
        <v>1</v>
      </c>
      <c r="E24" s="40"/>
      <c r="F24" s="4">
        <v>3383.25</v>
      </c>
      <c r="G24" s="18">
        <f>F24*D24</f>
        <v>3383.25</v>
      </c>
      <c r="H24" s="7">
        <f>(G24)*12</f>
        <v>40599</v>
      </c>
    </row>
    <row r="25" spans="1:11" ht="39" customHeight="1" thickBot="1" x14ac:dyDescent="0.3">
      <c r="A25" s="9"/>
      <c r="B25" s="34" t="s">
        <v>14</v>
      </c>
      <c r="C25" s="35"/>
      <c r="D25" s="35"/>
      <c r="E25" s="35"/>
      <c r="F25" s="36"/>
      <c r="G25" s="13">
        <f>SUM(G20:G24)</f>
        <v>21038.92</v>
      </c>
      <c r="H25" s="13">
        <f>SUM(H20:H24)</f>
        <v>252467.04</v>
      </c>
    </row>
    <row r="26" spans="1:11" ht="44.45" customHeight="1" thickBot="1" x14ac:dyDescent="0.3">
      <c r="A26" s="37">
        <v>3</v>
      </c>
      <c r="B26" s="3">
        <v>13</v>
      </c>
      <c r="C26" s="5" t="s">
        <v>6</v>
      </c>
      <c r="D26" s="1" t="s">
        <v>16</v>
      </c>
      <c r="E26" s="39" t="s">
        <v>17</v>
      </c>
      <c r="F26" s="1" t="s">
        <v>22</v>
      </c>
      <c r="G26" s="18">
        <v>2887.72</v>
      </c>
      <c r="H26" s="7">
        <f>G26*12</f>
        <v>34652.639999999999</v>
      </c>
      <c r="I26" s="8"/>
      <c r="J26" s="8"/>
      <c r="K26" s="8"/>
    </row>
    <row r="27" spans="1:11" ht="49.15" customHeight="1" thickBot="1" x14ac:dyDescent="0.3">
      <c r="A27" s="38"/>
      <c r="B27" s="3">
        <v>14</v>
      </c>
      <c r="C27" s="5" t="s">
        <v>8</v>
      </c>
      <c r="D27" s="1">
        <v>1</v>
      </c>
      <c r="E27" s="40"/>
      <c r="F27" s="4">
        <v>3815.6</v>
      </c>
      <c r="G27" s="18">
        <f>F27*D27</f>
        <v>3815.6</v>
      </c>
      <c r="H27" s="7">
        <f>(G27)*12</f>
        <v>45787.199999999997</v>
      </c>
      <c r="I27" s="8"/>
      <c r="J27" s="8"/>
      <c r="K27" s="8"/>
    </row>
    <row r="28" spans="1:11" ht="32.450000000000003" customHeight="1" thickBot="1" x14ac:dyDescent="0.3">
      <c r="A28" s="38"/>
      <c r="B28" s="3">
        <v>15</v>
      </c>
      <c r="C28" s="5" t="s">
        <v>9</v>
      </c>
      <c r="D28" s="1">
        <v>1</v>
      </c>
      <c r="E28" s="40"/>
      <c r="F28" s="4">
        <v>3116.82</v>
      </c>
      <c r="G28" s="18">
        <f>F28*D28</f>
        <v>3116.82</v>
      </c>
      <c r="H28" s="7">
        <f>(G28)*12</f>
        <v>37401.840000000004</v>
      </c>
      <c r="I28" s="8"/>
      <c r="J28" s="8"/>
      <c r="K28" s="8"/>
    </row>
    <row r="29" spans="1:11" ht="32.450000000000003" customHeight="1" thickBot="1" x14ac:dyDescent="0.3">
      <c r="A29" s="38"/>
      <c r="B29" s="3">
        <v>16</v>
      </c>
      <c r="C29" s="5" t="s">
        <v>10</v>
      </c>
      <c r="D29" s="1">
        <v>2</v>
      </c>
      <c r="E29" s="40"/>
      <c r="F29" s="4">
        <v>3815.6</v>
      </c>
      <c r="G29" s="18">
        <f>F29*D29</f>
        <v>7631.2</v>
      </c>
      <c r="H29" s="7">
        <f>(G29)*12</f>
        <v>91574.399999999994</v>
      </c>
      <c r="I29" s="8"/>
      <c r="J29" s="8"/>
      <c r="K29" s="8"/>
    </row>
    <row r="30" spans="1:11" ht="33.6" customHeight="1" thickBot="1" x14ac:dyDescent="0.3">
      <c r="A30" s="38"/>
      <c r="B30" s="10">
        <v>17</v>
      </c>
      <c r="C30" s="11" t="s">
        <v>12</v>
      </c>
      <c r="D30" s="12">
        <v>1</v>
      </c>
      <c r="E30" s="40"/>
      <c r="F30" s="4">
        <v>3388.71</v>
      </c>
      <c r="G30" s="18">
        <f>F30*D30</f>
        <v>3388.71</v>
      </c>
      <c r="H30" s="7">
        <f>(G30)*12</f>
        <v>40664.520000000004</v>
      </c>
      <c r="I30" s="8"/>
      <c r="J30" s="8"/>
      <c r="K30" s="8"/>
    </row>
    <row r="31" spans="1:11" ht="39" customHeight="1" thickBot="1" x14ac:dyDescent="0.3">
      <c r="A31" s="9"/>
      <c r="B31" s="34" t="s">
        <v>14</v>
      </c>
      <c r="C31" s="35"/>
      <c r="D31" s="35"/>
      <c r="E31" s="35"/>
      <c r="F31" s="36"/>
      <c r="G31" s="13">
        <f>SUM(G26:G30)</f>
        <v>20840.05</v>
      </c>
      <c r="H31" s="13">
        <f>SUM(H26:H30)</f>
        <v>250080.59999999998</v>
      </c>
      <c r="I31" s="8"/>
      <c r="J31" s="8"/>
      <c r="K31" s="8"/>
    </row>
    <row r="32" spans="1:11" ht="43.9" customHeight="1" thickBot="1" x14ac:dyDescent="0.3">
      <c r="A32" s="37">
        <v>4</v>
      </c>
      <c r="B32" s="3">
        <v>18</v>
      </c>
      <c r="C32" s="5" t="s">
        <v>6</v>
      </c>
      <c r="D32" s="1" t="s">
        <v>16</v>
      </c>
      <c r="E32" s="39" t="s">
        <v>18</v>
      </c>
      <c r="F32" s="1" t="s">
        <v>23</v>
      </c>
      <c r="G32" s="18">
        <v>2039.58</v>
      </c>
      <c r="H32" s="7">
        <f>G32*12</f>
        <v>24474.959999999999</v>
      </c>
      <c r="I32" s="8"/>
      <c r="J32" s="8"/>
      <c r="K32" s="8"/>
    </row>
    <row r="33" spans="1:11" ht="41.45" customHeight="1" thickBot="1" x14ac:dyDescent="0.3">
      <c r="A33" s="38"/>
      <c r="B33" s="3">
        <v>19</v>
      </c>
      <c r="C33" s="5" t="s">
        <v>8</v>
      </c>
      <c r="D33" s="1">
        <v>1</v>
      </c>
      <c r="E33" s="40"/>
      <c r="F33" s="4">
        <v>3815.6</v>
      </c>
      <c r="G33" s="18">
        <f>F33*D33</f>
        <v>3815.6</v>
      </c>
      <c r="H33" s="7">
        <f>(G33)*12</f>
        <v>45787.199999999997</v>
      </c>
      <c r="I33" s="8"/>
      <c r="J33" s="8"/>
      <c r="K33" s="8"/>
    </row>
    <row r="34" spans="1:11" ht="34.15" customHeight="1" thickBot="1" x14ac:dyDescent="0.3">
      <c r="A34" s="38"/>
      <c r="B34" s="3">
        <v>20</v>
      </c>
      <c r="C34" s="5" t="s">
        <v>9</v>
      </c>
      <c r="D34" s="1">
        <v>1</v>
      </c>
      <c r="E34" s="40"/>
      <c r="F34" s="4">
        <v>3116.82</v>
      </c>
      <c r="G34" s="18">
        <f>F34*D34</f>
        <v>3116.82</v>
      </c>
      <c r="H34" s="7">
        <f>(G34)*12</f>
        <v>37401.840000000004</v>
      </c>
      <c r="I34" s="8"/>
      <c r="J34" s="8"/>
      <c r="K34" s="8"/>
    </row>
    <row r="35" spans="1:11" ht="35.450000000000003" customHeight="1" thickBot="1" x14ac:dyDescent="0.3">
      <c r="A35" s="38"/>
      <c r="B35" s="3">
        <v>21</v>
      </c>
      <c r="C35" s="5" t="s">
        <v>10</v>
      </c>
      <c r="D35" s="1">
        <v>1</v>
      </c>
      <c r="E35" s="40"/>
      <c r="F35" s="4">
        <v>3815.6</v>
      </c>
      <c r="G35" s="18">
        <f>F35*D35</f>
        <v>3815.6</v>
      </c>
      <c r="H35" s="7">
        <f>(G35)*12</f>
        <v>45787.199999999997</v>
      </c>
    </row>
    <row r="36" spans="1:11" ht="32.450000000000003" customHeight="1" thickBot="1" x14ac:dyDescent="0.3">
      <c r="A36" s="38"/>
      <c r="B36" s="10">
        <v>22</v>
      </c>
      <c r="C36" s="11" t="s">
        <v>12</v>
      </c>
      <c r="D36" s="12">
        <v>1</v>
      </c>
      <c r="E36" s="40"/>
      <c r="F36" s="4">
        <v>3388.71</v>
      </c>
      <c r="G36" s="18">
        <f>F36*D36</f>
        <v>3388.71</v>
      </c>
      <c r="H36" s="7">
        <f>(G36)*12</f>
        <v>40664.520000000004</v>
      </c>
    </row>
    <row r="37" spans="1:11" ht="35.450000000000003" customHeight="1" thickBot="1" x14ac:dyDescent="0.3">
      <c r="A37" s="9"/>
      <c r="B37" s="34" t="s">
        <v>14</v>
      </c>
      <c r="C37" s="35"/>
      <c r="D37" s="35"/>
      <c r="E37" s="35"/>
      <c r="F37" s="36"/>
      <c r="G37" s="13">
        <f>SUM(G32:G36)</f>
        <v>16176.310000000001</v>
      </c>
      <c r="H37" s="13">
        <f>SUM(H32:H36)</f>
        <v>194115.72000000003</v>
      </c>
    </row>
    <row r="38" spans="1:11" ht="44.45" customHeight="1" thickBot="1" x14ac:dyDescent="0.3">
      <c r="A38" s="37">
        <v>5</v>
      </c>
      <c r="B38" s="3">
        <v>23</v>
      </c>
      <c r="C38" s="5" t="s">
        <v>6</v>
      </c>
      <c r="D38" s="1" t="s">
        <v>16</v>
      </c>
      <c r="E38" s="41" t="s">
        <v>19</v>
      </c>
      <c r="F38" s="2" t="s">
        <v>29</v>
      </c>
      <c r="G38" s="18">
        <v>12068.07</v>
      </c>
      <c r="H38" s="7">
        <f>G38*12</f>
        <v>144816.84</v>
      </c>
    </row>
    <row r="39" spans="1:11" ht="50.45" customHeight="1" thickBot="1" x14ac:dyDescent="0.3">
      <c r="A39" s="38"/>
      <c r="B39" s="3">
        <v>24</v>
      </c>
      <c r="C39" s="5" t="s">
        <v>8</v>
      </c>
      <c r="D39" s="1">
        <v>1</v>
      </c>
      <c r="E39" s="42"/>
      <c r="F39" s="4">
        <v>3782.82</v>
      </c>
      <c r="G39" s="18">
        <f>F39*D39</f>
        <v>3782.82</v>
      </c>
      <c r="H39" s="7">
        <f>(G39)*12</f>
        <v>45393.840000000004</v>
      </c>
    </row>
    <row r="40" spans="1:11" ht="36.6" customHeight="1" thickBot="1" x14ac:dyDescent="0.3">
      <c r="A40" s="38"/>
      <c r="B40" s="3">
        <v>25</v>
      </c>
      <c r="C40" s="5" t="s">
        <v>9</v>
      </c>
      <c r="D40" s="1">
        <v>1</v>
      </c>
      <c r="E40" s="42"/>
      <c r="F40" s="4">
        <v>3084.03</v>
      </c>
      <c r="G40" s="18">
        <f>F40*D40</f>
        <v>3084.03</v>
      </c>
      <c r="H40" s="7">
        <f>(G40)*12</f>
        <v>37008.36</v>
      </c>
    </row>
    <row r="41" spans="1:11" ht="34.9" customHeight="1" thickBot="1" x14ac:dyDescent="0.3">
      <c r="A41" s="38"/>
      <c r="B41" s="3">
        <v>26</v>
      </c>
      <c r="C41" s="5" t="s">
        <v>10</v>
      </c>
      <c r="D41" s="1">
        <v>2</v>
      </c>
      <c r="E41" s="42"/>
      <c r="F41" s="4">
        <v>3782.82</v>
      </c>
      <c r="G41" s="18">
        <f>F41*D41</f>
        <v>7565.64</v>
      </c>
      <c r="H41" s="7">
        <f>(G41)*12</f>
        <v>90787.680000000008</v>
      </c>
    </row>
    <row r="42" spans="1:11" ht="36" customHeight="1" thickBot="1" x14ac:dyDescent="0.3">
      <c r="A42" s="38"/>
      <c r="B42" s="10">
        <v>27</v>
      </c>
      <c r="C42" s="11" t="s">
        <v>12</v>
      </c>
      <c r="D42" s="12">
        <v>2</v>
      </c>
      <c r="E42" s="42"/>
      <c r="F42" s="4">
        <v>3355.93</v>
      </c>
      <c r="G42" s="18">
        <f>F42*D42</f>
        <v>6711.86</v>
      </c>
      <c r="H42" s="7">
        <f>(G42)*12</f>
        <v>80542.319999999992</v>
      </c>
    </row>
    <row r="43" spans="1:11" ht="42.6" customHeight="1" thickBot="1" x14ac:dyDescent="0.3">
      <c r="A43" s="9"/>
      <c r="B43" s="34" t="s">
        <v>14</v>
      </c>
      <c r="C43" s="35"/>
      <c r="D43" s="35"/>
      <c r="E43" s="35"/>
      <c r="F43" s="36"/>
      <c r="G43" s="13">
        <f>SUM(G38:G42)</f>
        <v>33212.42</v>
      </c>
      <c r="H43" s="13">
        <f>SUM(H38:H42)</f>
        <v>398549.04</v>
      </c>
    </row>
    <row r="44" spans="1:11" ht="40.9" customHeight="1" thickBot="1" x14ac:dyDescent="0.3">
      <c r="A44" s="37">
        <v>6</v>
      </c>
      <c r="B44" s="3">
        <v>28</v>
      </c>
      <c r="C44" s="5" t="s">
        <v>6</v>
      </c>
      <c r="D44" s="1" t="s">
        <v>16</v>
      </c>
      <c r="E44" s="39" t="s">
        <v>20</v>
      </c>
      <c r="F44" s="2" t="s">
        <v>27</v>
      </c>
      <c r="G44" s="18">
        <v>3133.68</v>
      </c>
      <c r="H44" s="7">
        <f>G44*12</f>
        <v>37604.159999999996</v>
      </c>
    </row>
    <row r="45" spans="1:11" ht="40.9" customHeight="1" thickBot="1" x14ac:dyDescent="0.3">
      <c r="A45" s="38"/>
      <c r="B45" s="3">
        <v>29</v>
      </c>
      <c r="C45" s="5" t="s">
        <v>8</v>
      </c>
      <c r="D45" s="1">
        <v>1</v>
      </c>
      <c r="E45" s="40"/>
      <c r="F45" s="4">
        <v>3782.82</v>
      </c>
      <c r="G45" s="18">
        <f>F45*D45</f>
        <v>3782.82</v>
      </c>
      <c r="H45" s="7">
        <f>(G45)*12</f>
        <v>45393.840000000004</v>
      </c>
    </row>
    <row r="46" spans="1:11" ht="32.450000000000003" customHeight="1" thickBot="1" x14ac:dyDescent="0.3">
      <c r="A46" s="38"/>
      <c r="B46" s="3">
        <v>30</v>
      </c>
      <c r="C46" s="5" t="s">
        <v>9</v>
      </c>
      <c r="D46" s="1">
        <v>1</v>
      </c>
      <c r="E46" s="40"/>
      <c r="F46" s="4">
        <v>3084.03</v>
      </c>
      <c r="G46" s="18">
        <f>F46*D46</f>
        <v>3084.03</v>
      </c>
      <c r="H46" s="7">
        <f>(G46)*12</f>
        <v>37008.36</v>
      </c>
    </row>
    <row r="47" spans="1:11" ht="30.6" customHeight="1" thickBot="1" x14ac:dyDescent="0.3">
      <c r="A47" s="38"/>
      <c r="B47" s="3">
        <v>31</v>
      </c>
      <c r="C47" s="5" t="s">
        <v>10</v>
      </c>
      <c r="D47" s="1">
        <v>1</v>
      </c>
      <c r="E47" s="40"/>
      <c r="F47" s="4">
        <v>3782.82</v>
      </c>
      <c r="G47" s="18">
        <f>F47*D47</f>
        <v>3782.82</v>
      </c>
      <c r="H47" s="7">
        <f>(G47)*12</f>
        <v>45393.840000000004</v>
      </c>
    </row>
    <row r="48" spans="1:11" ht="34.15" customHeight="1" thickBot="1" x14ac:dyDescent="0.3">
      <c r="A48" s="38"/>
      <c r="B48" s="10">
        <v>32</v>
      </c>
      <c r="C48" s="11" t="s">
        <v>12</v>
      </c>
      <c r="D48" s="12">
        <v>1</v>
      </c>
      <c r="E48" s="40"/>
      <c r="F48" s="4">
        <v>3355.93</v>
      </c>
      <c r="G48" s="18">
        <f>F48*D48</f>
        <v>3355.93</v>
      </c>
      <c r="H48" s="7">
        <f>(G48)*12</f>
        <v>40271.159999999996</v>
      </c>
    </row>
    <row r="49" spans="1:8" ht="42.6" customHeight="1" thickBot="1" x14ac:dyDescent="0.3">
      <c r="A49" s="9"/>
      <c r="B49" s="34" t="s">
        <v>14</v>
      </c>
      <c r="C49" s="35"/>
      <c r="D49" s="35"/>
      <c r="E49" s="35"/>
      <c r="F49" s="36"/>
      <c r="G49" s="13">
        <f>SUM(G44:G48)</f>
        <v>17139.28</v>
      </c>
      <c r="H49" s="13">
        <f>SUM(H44:H48)</f>
        <v>205671.36000000002</v>
      </c>
    </row>
    <row r="50" spans="1:8" ht="24.75" customHeight="1" x14ac:dyDescent="0.25">
      <c r="A50" s="56" t="s">
        <v>35</v>
      </c>
      <c r="B50" s="56"/>
      <c r="C50" s="56"/>
      <c r="D50" s="56"/>
      <c r="E50" s="56"/>
      <c r="F50" s="56"/>
      <c r="G50" s="53">
        <f>SUM(G49,G43,G37,G31,G25,G19)</f>
        <v>224907.72</v>
      </c>
      <c r="H50" s="53">
        <f>SUM(H49,H43,H37,H31,H25,H19)</f>
        <v>2698892.64</v>
      </c>
    </row>
    <row r="51" spans="1:8" ht="26.25" customHeight="1" thickBot="1" x14ac:dyDescent="0.3">
      <c r="A51" s="57"/>
      <c r="B51" s="57"/>
      <c r="C51" s="57"/>
      <c r="D51" s="57"/>
      <c r="E51" s="57"/>
      <c r="F51" s="57"/>
      <c r="G51" s="54"/>
      <c r="H51" s="54"/>
    </row>
    <row r="52" spans="1:8" ht="0.75" customHeight="1" x14ac:dyDescent="0.25"/>
    <row r="53" spans="1:8" hidden="1" x14ac:dyDescent="0.25"/>
    <row r="54" spans="1:8" hidden="1" x14ac:dyDescent="0.25"/>
    <row r="55" spans="1:8" hidden="1" x14ac:dyDescent="0.25"/>
    <row r="56" spans="1:8" hidden="1" x14ac:dyDescent="0.25"/>
    <row r="57" spans="1:8" hidden="1" x14ac:dyDescent="0.25"/>
    <row r="58" spans="1:8" hidden="1" x14ac:dyDescent="0.25"/>
    <row r="59" spans="1:8" hidden="1" x14ac:dyDescent="0.25"/>
    <row r="60" spans="1:8" hidden="1" x14ac:dyDescent="0.25"/>
    <row r="61" spans="1:8" hidden="1" x14ac:dyDescent="0.25"/>
    <row r="62" spans="1:8" hidden="1" x14ac:dyDescent="0.25"/>
    <row r="63" spans="1:8" hidden="1" x14ac:dyDescent="0.25"/>
    <row r="64" spans="1:8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spans="1:8" hidden="1" x14ac:dyDescent="0.25"/>
    <row r="82" spans="1:8" hidden="1" x14ac:dyDescent="0.25"/>
    <row r="83" spans="1:8" hidden="1" x14ac:dyDescent="0.25"/>
    <row r="84" spans="1:8" hidden="1" x14ac:dyDescent="0.25"/>
    <row r="86" spans="1:8" ht="15.75" x14ac:dyDescent="0.25">
      <c r="A86" s="55" t="s">
        <v>31</v>
      </c>
      <c r="B86" s="55"/>
      <c r="C86" s="55"/>
      <c r="D86" s="55"/>
      <c r="E86" s="55"/>
      <c r="F86" s="55"/>
      <c r="G86" s="55"/>
      <c r="H86" s="55"/>
    </row>
    <row r="87" spans="1:8" x14ac:dyDescent="0.25">
      <c r="A87" s="28" t="s">
        <v>37</v>
      </c>
      <c r="B87" s="28" t="s">
        <v>32</v>
      </c>
      <c r="C87" s="28" t="s">
        <v>33</v>
      </c>
      <c r="D87" s="28" t="s">
        <v>34</v>
      </c>
      <c r="E87" s="28" t="s">
        <v>38</v>
      </c>
      <c r="F87" s="28" t="s">
        <v>36</v>
      </c>
      <c r="G87" s="29" t="s">
        <v>39</v>
      </c>
      <c r="H87" s="21"/>
    </row>
    <row r="88" spans="1:8" ht="45" x14ac:dyDescent="0.25">
      <c r="A88" s="28"/>
      <c r="B88" s="28"/>
      <c r="C88" s="28"/>
      <c r="D88" s="28"/>
      <c r="E88" s="28"/>
      <c r="F88" s="28"/>
      <c r="G88" s="29"/>
      <c r="H88" s="21" t="s">
        <v>40</v>
      </c>
    </row>
    <row r="89" spans="1:8" ht="40.5" customHeight="1" x14ac:dyDescent="0.25">
      <c r="A89" s="30" t="s">
        <v>7</v>
      </c>
      <c r="B89" s="31">
        <v>33</v>
      </c>
      <c r="C89" s="31" t="s">
        <v>42</v>
      </c>
      <c r="D89" s="31" t="s">
        <v>41</v>
      </c>
      <c r="E89" s="31">
        <v>84</v>
      </c>
      <c r="F89" s="27">
        <v>204.5</v>
      </c>
      <c r="G89" s="27" t="s">
        <v>45</v>
      </c>
      <c r="H89" s="24">
        <v>17178</v>
      </c>
    </row>
    <row r="90" spans="1:8" ht="65.25" customHeight="1" x14ac:dyDescent="0.25">
      <c r="A90" s="30"/>
      <c r="B90" s="31"/>
      <c r="C90" s="31"/>
      <c r="D90" s="31"/>
      <c r="E90" s="31"/>
      <c r="F90" s="27"/>
      <c r="G90" s="27"/>
      <c r="H90" s="24"/>
    </row>
    <row r="91" spans="1:8" ht="22.5" customHeight="1" x14ac:dyDescent="0.25">
      <c r="A91" s="25" t="s">
        <v>43</v>
      </c>
      <c r="B91" s="25"/>
      <c r="C91" s="25"/>
      <c r="D91" s="25"/>
      <c r="E91" s="25"/>
      <c r="F91" s="25"/>
      <c r="G91" s="19">
        <v>1431.5</v>
      </c>
      <c r="H91" s="22"/>
    </row>
    <row r="92" spans="1:8" ht="25.5" customHeight="1" x14ac:dyDescent="0.25">
      <c r="A92" s="26" t="s">
        <v>44</v>
      </c>
      <c r="B92" s="26"/>
      <c r="C92" s="26"/>
      <c r="D92" s="26"/>
      <c r="E92" s="26"/>
      <c r="F92" s="26"/>
      <c r="G92" s="20">
        <f>G50+G91</f>
        <v>226339.22</v>
      </c>
      <c r="H92" s="23">
        <f>SUM(H50,H89)</f>
        <v>2716070.64</v>
      </c>
    </row>
  </sheetData>
  <mergeCells count="48">
    <mergeCell ref="D87:D88"/>
    <mergeCell ref="A50:F51"/>
    <mergeCell ref="G50:G51"/>
    <mergeCell ref="H50:H51"/>
    <mergeCell ref="A86:H86"/>
    <mergeCell ref="A20:A24"/>
    <mergeCell ref="E20:E24"/>
    <mergeCell ref="B19:F19"/>
    <mergeCell ref="A12:A19"/>
    <mergeCell ref="E9:E11"/>
    <mergeCell ref="E12:E18"/>
    <mergeCell ref="A9:A11"/>
    <mergeCell ref="B9:B11"/>
    <mergeCell ref="C9:C11"/>
    <mergeCell ref="D9:D11"/>
    <mergeCell ref="F9:H9"/>
    <mergeCell ref="A1:H8"/>
    <mergeCell ref="B43:F43"/>
    <mergeCell ref="A44:A48"/>
    <mergeCell ref="E44:E48"/>
    <mergeCell ref="B49:F49"/>
    <mergeCell ref="A32:A36"/>
    <mergeCell ref="E32:E36"/>
    <mergeCell ref="B37:F37"/>
    <mergeCell ref="A38:A42"/>
    <mergeCell ref="E38:E42"/>
    <mergeCell ref="B25:F25"/>
    <mergeCell ref="A26:A30"/>
    <mergeCell ref="E26:E30"/>
    <mergeCell ref="B31:F31"/>
    <mergeCell ref="F10:G10"/>
    <mergeCell ref="H10:H11"/>
    <mergeCell ref="H89:H90"/>
    <mergeCell ref="A91:F91"/>
    <mergeCell ref="A92:F92"/>
    <mergeCell ref="G89:G90"/>
    <mergeCell ref="F87:F88"/>
    <mergeCell ref="G87:G88"/>
    <mergeCell ref="A89:A90"/>
    <mergeCell ref="B89:B90"/>
    <mergeCell ref="C89:C90"/>
    <mergeCell ref="D89:D90"/>
    <mergeCell ref="E89:E90"/>
    <mergeCell ref="F89:F90"/>
    <mergeCell ref="A87:A88"/>
    <mergeCell ref="B87:B88"/>
    <mergeCell ref="E87:E88"/>
    <mergeCell ref="C87:C8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Valor Global Serviços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PRPA</cp:lastModifiedBy>
  <cp:lastPrinted>2019-07-15T01:03:20Z</cp:lastPrinted>
  <dcterms:created xsi:type="dcterms:W3CDTF">2019-07-08T01:13:42Z</dcterms:created>
  <dcterms:modified xsi:type="dcterms:W3CDTF">2019-08-21T19:42:25Z</dcterms:modified>
</cp:coreProperties>
</file>